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die\OneDrive\Escritorio\ING.KAREN BARCO\2025\Nueva carpeta (2)\INTERVENTORIA MANTENIMIENTO\"/>
    </mc:Choice>
  </mc:AlternateContent>
  <xr:revisionPtr revIDLastSave="0" documentId="13_ncr:1_{56803352-797C-476A-8FC1-83728177587C}" xr6:coauthVersionLast="47" xr6:coauthVersionMax="47" xr10:uidLastSave="{00000000-0000-0000-0000-000000000000}"/>
  <bookViews>
    <workbookView xWindow="-120" yWindow="-120" windowWidth="20730" windowHeight="11160" xr2:uid="{2D0D4A18-7931-48F6-B4EA-862F51AB06AF}"/>
  </bookViews>
  <sheets>
    <sheet name="INTER. MANTENIMIENTO VIAS" sheetId="1" r:id="rId1"/>
  </sheets>
  <externalReferences>
    <externalReference r:id="rId2"/>
  </externalReferences>
  <definedNames>
    <definedName name="_xlnm.Print_Area" localSheetId="0">'INTER. MANTENIMIENTO VIAS'!$C$1:$L$38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29" i="1"/>
  <c r="K28" i="1"/>
  <c r="G21" i="1"/>
  <c r="F21" i="1"/>
  <c r="I21" i="1" s="1"/>
  <c r="G20" i="1"/>
  <c r="F20" i="1"/>
  <c r="I20" i="1" s="1"/>
  <c r="G19" i="1"/>
  <c r="I19" i="1" s="1"/>
  <c r="F18" i="1"/>
  <c r="I18" i="1" s="1"/>
  <c r="F17" i="1"/>
  <c r="I17" i="1" s="1"/>
  <c r="F16" i="1"/>
  <c r="I16" i="1" s="1"/>
  <c r="G15" i="1"/>
  <c r="F15" i="1"/>
  <c r="F14" i="1"/>
  <c r="I14" i="1" s="1"/>
  <c r="K14" i="1" s="1"/>
  <c r="G13" i="1"/>
  <c r="I13" i="1" s="1"/>
  <c r="F13" i="1"/>
  <c r="F12" i="1"/>
  <c r="I12" i="1" s="1"/>
  <c r="J11" i="1"/>
  <c r="J12" i="1" s="1"/>
  <c r="J13" i="1" s="1"/>
  <c r="J14" i="1" s="1"/>
  <c r="G11" i="1"/>
  <c r="F11" i="1"/>
  <c r="G10" i="1"/>
  <c r="F10" i="1"/>
  <c r="I10" i="1" s="1"/>
  <c r="K10" i="1" s="1"/>
  <c r="I15" i="1" l="1"/>
  <c r="K15" i="1" s="1"/>
  <c r="I11" i="1"/>
  <c r="K11" i="1" s="1"/>
  <c r="J19" i="1"/>
  <c r="J18" i="1" s="1"/>
  <c r="J20" i="1" s="1"/>
  <c r="K20" i="1" s="1"/>
  <c r="J15" i="1"/>
  <c r="J16" i="1" s="1"/>
  <c r="J17" i="1" s="1"/>
  <c r="K17" i="1" s="1"/>
  <c r="K13" i="1"/>
  <c r="K12" i="1"/>
  <c r="K16" i="1"/>
  <c r="K19" i="1" l="1"/>
  <c r="K18" i="1"/>
  <c r="H25" i="1"/>
  <c r="J21" i="1"/>
  <c r="K21" i="1" s="1"/>
  <c r="K22" i="1" l="1"/>
  <c r="H26" i="1"/>
  <c r="K25" i="1"/>
  <c r="H27" i="1" l="1"/>
  <c r="K26" i="1"/>
  <c r="K27" i="1" l="1"/>
  <c r="H30" i="1"/>
  <c r="K30" i="1" l="1"/>
  <c r="H31" i="1"/>
  <c r="K31" i="1" l="1"/>
  <c r="H32" i="1"/>
  <c r="H33" i="1" l="1"/>
  <c r="K33" i="1" s="1"/>
  <c r="K32" i="1"/>
  <c r="K34" i="1" l="1"/>
  <c r="K36" i="1" s="1"/>
  <c r="K37" i="1" l="1"/>
</calcChain>
</file>

<file path=xl/sharedStrings.xml><?xml version="1.0" encoding="utf-8"?>
<sst xmlns="http://schemas.openxmlformats.org/spreadsheetml/2006/main" count="85" uniqueCount="76">
  <si>
    <t>FORMULARIO NO. 1 OFERTA ECONÓMICA</t>
  </si>
  <si>
    <t>OBJETO:</t>
  </si>
  <si>
    <t>DURACION:</t>
  </si>
  <si>
    <t>TRECE (13) MESES</t>
  </si>
  <si>
    <t>1. COSTOS DEL PERSONAL DE LA INTERVENTORIA</t>
  </si>
  <si>
    <t>ITEM</t>
  </si>
  <si>
    <t>CONCEPTO</t>
  </si>
  <si>
    <t>A</t>
  </si>
  <si>
    <t>B</t>
  </si>
  <si>
    <t>C</t>
  </si>
  <si>
    <t>D</t>
  </si>
  <si>
    <t>E</t>
  </si>
  <si>
    <t>F</t>
  </si>
  <si>
    <t>PERSONAL PROFESIONAL</t>
  </si>
  <si>
    <t>SUELDO MES BÁSICO</t>
  </si>
  <si>
    <t>% DEDICACIÓN</t>
  </si>
  <si>
    <t>F.M.</t>
  </si>
  <si>
    <t>VALOR MES (AxBxC)</t>
  </si>
  <si>
    <t>No. DE MESES</t>
  </si>
  <si>
    <t>TOTAL PARCIAL (DXE)</t>
  </si>
  <si>
    <t>1.1.1</t>
  </si>
  <si>
    <t>DIRECTOR DE LA INTERVENTORIA</t>
  </si>
  <si>
    <t>1.1.2</t>
  </si>
  <si>
    <t>ESPECIALISTA EN GEOTECNIA</t>
  </si>
  <si>
    <t>1.1.3</t>
  </si>
  <si>
    <t>ESPECILISTA HIDRAULICO</t>
  </si>
  <si>
    <t>1.1.4</t>
  </si>
  <si>
    <t>PROFESIONAL AMBIENTAL</t>
  </si>
  <si>
    <t>1.1.5</t>
  </si>
  <si>
    <t>PROFESIONAL SISO</t>
  </si>
  <si>
    <t>1.1.6</t>
  </si>
  <si>
    <t>PROFESIONALSOCIAL</t>
  </si>
  <si>
    <t>1.1.7</t>
  </si>
  <si>
    <t>ABOGADO</t>
  </si>
  <si>
    <t>1.1.8</t>
  </si>
  <si>
    <t>RESIDENTE  DE INTERVENTORIA</t>
  </si>
  <si>
    <t>1.1.9</t>
  </si>
  <si>
    <t>TOPOGRAFO</t>
  </si>
  <si>
    <t>1.1.10</t>
  </si>
  <si>
    <t>INSPECTOR DE INTERVENTORIA</t>
  </si>
  <si>
    <t>1.1.11</t>
  </si>
  <si>
    <t>CADENERO</t>
  </si>
  <si>
    <t>1.1.12</t>
  </si>
  <si>
    <t>SECRETARIA/O</t>
  </si>
  <si>
    <t>A. GASTOS TOTALES DE PERSONAL INTERVENTORIA</t>
  </si>
  <si>
    <t>2. OTROS COSTOS DIRECTOS</t>
  </si>
  <si>
    <t>DESCRIPCION</t>
  </si>
  <si>
    <t>UNIDAD</t>
  </si>
  <si>
    <t>CANTIDAD</t>
  </si>
  <si>
    <t xml:space="preserve"> TARIFA MENSUAL</t>
  </si>
  <si>
    <t>VALOR PARCIAL</t>
  </si>
  <si>
    <t>1,2,1</t>
  </si>
  <si>
    <t>OFICINA (INCLUYE SERVICIOS PÚBLICOS)</t>
  </si>
  <si>
    <t>MES</t>
  </si>
  <si>
    <t>1,2,2</t>
  </si>
  <si>
    <t>ALQUILER DE EQUIPOS ( COMPUTADORES, ESCANER, ESCRITORIOS)</t>
  </si>
  <si>
    <t>1,2,3</t>
  </si>
  <si>
    <t>GASTOS DE IMPRESIÓN, PLANOS Y PAPELERIA E INFORMES</t>
  </si>
  <si>
    <t>1,2,4</t>
  </si>
  <si>
    <t>COSTOS POLIZAS (GARANTÍAS)</t>
  </si>
  <si>
    <t>1,2,5</t>
  </si>
  <si>
    <t>COSTOS ADMINISTRATIVOS, IMPUESTOS, CONTRIBUCIONES</t>
  </si>
  <si>
    <t>1,2,6</t>
  </si>
  <si>
    <t>ALQUILER VEHICULO</t>
  </si>
  <si>
    <t>1,2,7</t>
  </si>
  <si>
    <t>ENSAYOS DE LABORATORIO</t>
  </si>
  <si>
    <t>1,2,8</t>
  </si>
  <si>
    <t>EQUIPOS DE TOPOGRAFIA (INCLUYE ESTACIONES DE TOPOGRAFIA, ESTACIONES GPS)</t>
  </si>
  <si>
    <t>1,2,9</t>
  </si>
  <si>
    <t>ASESORIA CONTABLE</t>
  </si>
  <si>
    <t>C. SUBTOTAL OTROS GASTOS DIRECTOS</t>
  </si>
  <si>
    <t>SUBTOTAL GASTOS DIRECTOS (A+B)</t>
  </si>
  <si>
    <t>IVA</t>
  </si>
  <si>
    <t>VALOR TOTALCONTRATO DE INTERVENTORIA</t>
  </si>
  <si>
    <t>PRESUPUESTO PROPUESTO PARA EL CONTRATO DE INTERVENTORÍA TÉCNICA, ADMINISTRATIVA, FINANCIERA, CONTABLE, JURÍDICA, AMBIENTAL, SOCIAL Y SST PARA LAS OBRAS DE MANTENIMIENTO DE VÍAS URBANAS Y RURALES DEL MUNICIPIO DE TOCANCIPÁ</t>
  </si>
  <si>
    <t>INTERVENTORÍA TÉCNICA, ADMINISTRATIVA, FINANCIERA, CONTABLE, JURÍDICA, AMBIENTAL, SOCIAL Y SSTPARA LAS OBRAS DE MANTENIMIENTO DE VÍAS URBANAS Y RURALES DEL MUNICIPIO DE TOCANCIPÁ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</si>
</sst>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* #,##0_-;\-&quot;$&quot;* #,##0_-;_-&quot;$&quot;* &quot;-&quot;_-;_-@_-"/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8" x14ac:knownFonts="1">
    <font>
      <sz val="10"/>
      <color rgb="FF000000"/>
      <name val="Times New Roman"/>
      <charset val="204"/>
    </font>
    <font>
      <sz val="14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7D7D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5" borderId="8" xfId="4" applyFont="1" applyFill="1" applyBorder="1" applyAlignment="1">
      <alignment horizontal="center" vertical="center" wrapText="1"/>
    </xf>
    <xf numFmtId="0" fontId="6" fillId="5" borderId="9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5" fontId="1" fillId="0" borderId="8" xfId="1" applyNumberFormat="1" applyFont="1" applyBorder="1" applyAlignment="1">
      <alignment horizontal="left" vertical="center" wrapText="1"/>
    </xf>
    <xf numFmtId="9" fontId="1" fillId="0" borderId="8" xfId="3" applyFont="1" applyBorder="1" applyAlignment="1">
      <alignment horizontal="center" vertical="center" shrinkToFit="1"/>
    </xf>
    <xf numFmtId="2" fontId="1" fillId="0" borderId="8" xfId="0" applyNumberFormat="1" applyFont="1" applyBorder="1" applyAlignment="1">
      <alignment horizontal="center" vertical="center" shrinkToFit="1"/>
    </xf>
    <xf numFmtId="165" fontId="1" fillId="0" borderId="9" xfId="1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42" fontId="6" fillId="0" borderId="9" xfId="2" applyFont="1" applyBorder="1" applyAlignment="1">
      <alignment horizontal="right" vertical="center" shrinkToFit="1"/>
    </xf>
    <xf numFmtId="0" fontId="2" fillId="5" borderId="12" xfId="0" applyFont="1" applyFill="1" applyBorder="1" applyAlignment="1">
      <alignment horizontal="center" vertical="center" wrapText="1"/>
    </xf>
    <xf numFmtId="0" fontId="6" fillId="5" borderId="13" xfId="4" applyFont="1" applyFill="1" applyBorder="1" applyAlignment="1">
      <alignment horizontal="center" vertical="center" wrapText="1"/>
    </xf>
    <xf numFmtId="0" fontId="6" fillId="5" borderId="14" xfId="4" applyFont="1" applyFill="1" applyBorder="1" applyAlignment="1">
      <alignment horizontal="center" vertical="center" wrapText="1"/>
    </xf>
    <xf numFmtId="0" fontId="6" fillId="5" borderId="15" xfId="4" applyFont="1" applyFill="1" applyBorder="1" applyAlignment="1">
      <alignment horizontal="center" vertical="center" wrapText="1"/>
    </xf>
    <xf numFmtId="0" fontId="6" fillId="5" borderId="16" xfId="4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2" fontId="1" fillId="0" borderId="8" xfId="2" applyFont="1" applyBorder="1" applyAlignment="1">
      <alignment horizontal="center" vertical="center" shrinkToFit="1"/>
    </xf>
    <xf numFmtId="42" fontId="1" fillId="0" borderId="9" xfId="2" applyFont="1" applyBorder="1" applyAlignment="1">
      <alignment horizontal="right" vertical="center" shrinkToFit="1"/>
    </xf>
    <xf numFmtId="42" fontId="1" fillId="2" borderId="8" xfId="2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shrinkToFit="1"/>
    </xf>
    <xf numFmtId="42" fontId="1" fillId="2" borderId="9" xfId="2" applyFont="1" applyFill="1" applyBorder="1" applyAlignment="1">
      <alignment horizontal="right" vertical="center" shrinkToFit="1"/>
    </xf>
    <xf numFmtId="0" fontId="1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2" fontId="6" fillId="0" borderId="20" xfId="2" applyFont="1" applyBorder="1" applyAlignment="1">
      <alignment horizontal="right" vertical="center" shrinkToFit="1"/>
    </xf>
    <xf numFmtId="0" fontId="2" fillId="6" borderId="7" xfId="0" applyFont="1" applyFill="1" applyBorder="1" applyAlignment="1">
      <alignment horizontal="right" vertical="center" wrapText="1"/>
    </xf>
    <xf numFmtId="0" fontId="2" fillId="6" borderId="8" xfId="0" applyFont="1" applyFill="1" applyBorder="1" applyAlignment="1">
      <alignment horizontal="right" vertical="center" wrapText="1"/>
    </xf>
    <xf numFmtId="42" fontId="6" fillId="6" borderId="9" xfId="2" applyFont="1" applyFill="1" applyBorder="1" applyAlignment="1">
      <alignment horizontal="right" vertical="center" shrinkToFit="1"/>
    </xf>
    <xf numFmtId="42" fontId="1" fillId="0" borderId="0" xfId="0" applyNumberFormat="1" applyFont="1" applyAlignment="1">
      <alignment horizontal="left" vertical="top"/>
    </xf>
    <xf numFmtId="9" fontId="6" fillId="6" borderId="8" xfId="0" applyNumberFormat="1" applyFont="1" applyFill="1" applyBorder="1" applyAlignment="1">
      <alignment horizontal="center" vertical="center" shrinkToFit="1"/>
    </xf>
    <xf numFmtId="0" fontId="2" fillId="6" borderId="21" xfId="0" applyFont="1" applyFill="1" applyBorder="1" applyAlignment="1">
      <alignment horizontal="right" vertical="center" wrapText="1"/>
    </xf>
    <xf numFmtId="0" fontId="2" fillId="6" borderId="22" xfId="0" applyFont="1" applyFill="1" applyBorder="1" applyAlignment="1">
      <alignment horizontal="right" vertical="center" wrapText="1"/>
    </xf>
    <xf numFmtId="42" fontId="6" fillId="6" borderId="23" xfId="2" applyFont="1" applyFill="1" applyBorder="1" applyAlignment="1">
      <alignment horizontal="right" vertical="center" shrinkToFit="1"/>
    </xf>
    <xf numFmtId="0" fontId="2" fillId="2" borderId="0" xfId="0" applyFont="1" applyFill="1" applyAlignment="1">
      <alignment horizontal="right" vertical="center" wrapText="1"/>
    </xf>
    <xf numFmtId="9" fontId="6" fillId="2" borderId="0" xfId="0" applyNumberFormat="1" applyFont="1" applyFill="1" applyAlignment="1">
      <alignment horizontal="center" vertical="center" shrinkToFit="1"/>
    </xf>
    <xf numFmtId="42" fontId="6" fillId="2" borderId="0" xfId="2" applyFont="1" applyFill="1" applyBorder="1" applyAlignment="1">
      <alignment horizontal="right" vertical="center" shrinkToFit="1"/>
    </xf>
    <xf numFmtId="9" fontId="6" fillId="2" borderId="0" xfId="3" applyFont="1" applyFill="1" applyBorder="1" applyAlignment="1">
      <alignment horizontal="right" vertical="center" shrinkToFit="1"/>
    </xf>
    <xf numFmtId="0" fontId="2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/>
    </xf>
  </cellXfs>
  <cellStyles count="5">
    <cellStyle name="Moneda" xfId="1" builtinId="4"/>
    <cellStyle name="Moneda [0]" xfId="2" builtinId="7"/>
    <cellStyle name="Normal" xfId="0" builtinId="0"/>
    <cellStyle name="Normal 2" xfId="4" xr:uid="{BCBC8124-5A9F-43D6-BB91-F7E891339F6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ie\OneDrive\Escritorio\ING.KAREN%20BARCO\2025\Nueva%20carpeta%20(2)\INTERVENTORIA%20CONSULTORIA\PRESUPUESTO%20OFICIAL%202026.xlsx" TargetMode="External"/><Relationship Id="rId1" Type="http://schemas.openxmlformats.org/officeDocument/2006/relationships/externalLinkPath" Target="file:///C:\Users\eddie\OneDrive\Escritorio\ING.KAREN%20BARCO\2025\Nueva%20carpeta%20(2)\INTERVENTORIA%20CONSULTORIA\PRESUPUESTO%20OFICIA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ULTORIA"/>
      <sheetName val="MANTENIMIENTO"/>
      <sheetName val="VILLA"/>
      <sheetName val="HOSPITAL"/>
      <sheetName val="MANTENIMIENTO (2)"/>
      <sheetName val="Hoja4"/>
      <sheetName val="Hoja1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4500000</v>
          </cell>
          <cell r="H6">
            <v>0.25</v>
          </cell>
        </row>
        <row r="9">
          <cell r="D9">
            <v>4000000</v>
          </cell>
          <cell r="H9">
            <v>0.25</v>
          </cell>
        </row>
        <row r="10">
          <cell r="D10">
            <v>4000000</v>
          </cell>
        </row>
        <row r="12">
          <cell r="D12">
            <v>3000000</v>
          </cell>
          <cell r="H12">
            <v>0.25</v>
          </cell>
        </row>
        <row r="13">
          <cell r="D13">
            <v>3000000</v>
          </cell>
        </row>
        <row r="14">
          <cell r="D14">
            <v>3000000</v>
          </cell>
          <cell r="H14">
            <v>0.15</v>
          </cell>
        </row>
        <row r="15">
          <cell r="D15">
            <v>3000000</v>
          </cell>
        </row>
        <row r="16">
          <cell r="D16">
            <v>3000000</v>
          </cell>
        </row>
        <row r="17">
          <cell r="D17">
            <v>3000000</v>
          </cell>
        </row>
        <row r="18">
          <cell r="H18">
            <v>1</v>
          </cell>
        </row>
        <row r="19">
          <cell r="D19">
            <v>2000000</v>
          </cell>
          <cell r="H19">
            <v>1</v>
          </cell>
        </row>
        <row r="20">
          <cell r="D20">
            <v>2000000</v>
          </cell>
          <cell r="H20">
            <v>0.25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B1C5-1667-4B1D-8731-18DDA6E1F9B9}">
  <dimension ref="A2:N49"/>
  <sheetViews>
    <sheetView tabSelected="1" view="pageBreakPreview" topLeftCell="A30" zoomScale="70" zoomScaleNormal="100" zoomScaleSheetLayoutView="70" workbookViewId="0">
      <selection activeCell="K36" sqref="K36"/>
    </sheetView>
  </sheetViews>
  <sheetFormatPr baseColWidth="10" defaultColWidth="8.83203125" defaultRowHeight="18" x14ac:dyDescent="0.2"/>
  <cols>
    <col min="1" max="2" width="8.83203125" style="1"/>
    <col min="3" max="3" width="3.5" style="1" customWidth="1"/>
    <col min="4" max="4" width="19.5" style="62" customWidth="1"/>
    <col min="5" max="5" width="55.6640625" style="62" customWidth="1"/>
    <col min="6" max="6" width="27.33203125" style="62" customWidth="1"/>
    <col min="7" max="7" width="24.1640625" style="62" customWidth="1"/>
    <col min="8" max="8" width="22.83203125" style="62" customWidth="1"/>
    <col min="9" max="9" width="27" style="62" customWidth="1"/>
    <col min="10" max="10" width="19" style="62" customWidth="1"/>
    <col min="11" max="11" width="28.5" style="22" customWidth="1"/>
    <col min="12" max="12" width="5" style="1" customWidth="1"/>
    <col min="13" max="13" width="8.83203125" style="22"/>
    <col min="14" max="14" width="22" style="22" bestFit="1" customWidth="1"/>
    <col min="15" max="16384" width="8.83203125" style="22"/>
  </cols>
  <sheetData>
    <row r="2" spans="1:11" s="1" customFormat="1" ht="67.150000000000006" customHeight="1" x14ac:dyDescent="0.2">
      <c r="D2" s="2" t="s">
        <v>0</v>
      </c>
      <c r="E2" s="2"/>
      <c r="F2" s="2"/>
      <c r="G2" s="2"/>
      <c r="H2" s="2"/>
      <c r="I2" s="2"/>
      <c r="J2" s="2"/>
      <c r="K2" s="2"/>
    </row>
    <row r="3" spans="1:11" s="1" customFormat="1" ht="51" customHeight="1" x14ac:dyDescent="0.2">
      <c r="D3" s="3" t="s">
        <v>1</v>
      </c>
      <c r="E3" s="4" t="s">
        <v>75</v>
      </c>
      <c r="F3" s="4"/>
      <c r="G3" s="4"/>
      <c r="H3" s="4"/>
      <c r="I3" s="4"/>
      <c r="J3" s="4"/>
    </row>
    <row r="4" spans="1:11" s="1" customFormat="1" ht="19.5" customHeight="1" x14ac:dyDescent="0.2">
      <c r="D4" s="3" t="s">
        <v>2</v>
      </c>
      <c r="E4" s="4" t="s">
        <v>3</v>
      </c>
      <c r="F4" s="4"/>
      <c r="G4" s="4"/>
      <c r="H4" s="4"/>
      <c r="I4" s="4"/>
      <c r="J4" s="4"/>
    </row>
    <row r="5" spans="1:11" s="1" customFormat="1" ht="16.5" customHeight="1" thickBot="1" x14ac:dyDescent="0.25">
      <c r="D5" s="5"/>
      <c r="E5" s="5"/>
      <c r="F5" s="5"/>
      <c r="G5" s="5"/>
      <c r="H5" s="5"/>
      <c r="I5" s="5"/>
      <c r="J5" s="5"/>
    </row>
    <row r="6" spans="1:11" ht="87" customHeight="1" x14ac:dyDescent="0.2">
      <c r="D6" s="6" t="s">
        <v>74</v>
      </c>
      <c r="E6" s="7"/>
      <c r="F6" s="7"/>
      <c r="G6" s="7"/>
      <c r="H6" s="7"/>
      <c r="I6" s="7"/>
      <c r="J6" s="7"/>
      <c r="K6" s="8"/>
    </row>
    <row r="7" spans="1:11" ht="16.5" customHeight="1" x14ac:dyDescent="0.2">
      <c r="D7" s="9" t="s">
        <v>4</v>
      </c>
      <c r="E7" s="10"/>
      <c r="F7" s="10"/>
      <c r="G7" s="10"/>
      <c r="H7" s="10"/>
      <c r="I7" s="10"/>
      <c r="J7" s="10"/>
      <c r="K7" s="11"/>
    </row>
    <row r="8" spans="1:11" ht="22.5" customHeight="1" x14ac:dyDescent="0.2">
      <c r="D8" s="12" t="s">
        <v>5</v>
      </c>
      <c r="E8" s="13" t="s">
        <v>6</v>
      </c>
      <c r="F8" s="14" t="s">
        <v>7</v>
      </c>
      <c r="G8" s="14" t="s">
        <v>8</v>
      </c>
      <c r="H8" s="14" t="s">
        <v>9</v>
      </c>
      <c r="I8" s="14" t="s">
        <v>10</v>
      </c>
      <c r="J8" s="14" t="s">
        <v>11</v>
      </c>
      <c r="K8" s="15" t="s">
        <v>12</v>
      </c>
    </row>
    <row r="9" spans="1:11" ht="53.25" customHeight="1" x14ac:dyDescent="0.2">
      <c r="D9" s="12"/>
      <c r="E9" s="13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4" t="s">
        <v>18</v>
      </c>
      <c r="K9" s="15" t="s">
        <v>19</v>
      </c>
    </row>
    <row r="10" spans="1:11" ht="22.5" customHeight="1" x14ac:dyDescent="0.2">
      <c r="D10" s="16" t="s">
        <v>20</v>
      </c>
      <c r="E10" s="17" t="s">
        <v>21</v>
      </c>
      <c r="F10" s="18">
        <f>+[1]Hoja1!D6</f>
        <v>4500000</v>
      </c>
      <c r="G10" s="19">
        <f>+[1]Hoja1!H6</f>
        <v>0.25</v>
      </c>
      <c r="H10" s="20">
        <v>2.2000000000000002</v>
      </c>
      <c r="I10" s="18">
        <f>+F10*G10*H10</f>
        <v>2475000</v>
      </c>
      <c r="J10" s="20">
        <v>13</v>
      </c>
      <c r="K10" s="21">
        <f>+I10*J10</f>
        <v>32175000</v>
      </c>
    </row>
    <row r="11" spans="1:11" ht="22.5" customHeight="1" x14ac:dyDescent="0.2">
      <c r="D11" s="16" t="s">
        <v>22</v>
      </c>
      <c r="E11" s="17" t="s">
        <v>23</v>
      </c>
      <c r="F11" s="18">
        <f>+[1]Hoja1!D9</f>
        <v>4000000</v>
      </c>
      <c r="G11" s="19">
        <f>+[1]Hoja1!H9</f>
        <v>0.25</v>
      </c>
      <c r="H11" s="20">
        <v>2.2000000000000002</v>
      </c>
      <c r="I11" s="18">
        <f t="shared" ref="I11:I17" si="0">+F11*G11*H11</f>
        <v>2200000</v>
      </c>
      <c r="J11" s="20">
        <f>+J10</f>
        <v>13</v>
      </c>
      <c r="K11" s="21">
        <f>+I11*J11</f>
        <v>28600000</v>
      </c>
    </row>
    <row r="12" spans="1:11" ht="22.5" customHeight="1" x14ac:dyDescent="0.2">
      <c r="D12" s="16" t="s">
        <v>24</v>
      </c>
      <c r="E12" s="17" t="s">
        <v>25</v>
      </c>
      <c r="F12" s="18">
        <f>+[1]Hoja1!D10</f>
        <v>4000000</v>
      </c>
      <c r="G12" s="19">
        <v>0.2</v>
      </c>
      <c r="H12" s="20">
        <v>2.2000000000000002</v>
      </c>
      <c r="I12" s="18">
        <f t="shared" si="0"/>
        <v>1760000.0000000002</v>
      </c>
      <c r="J12" s="20">
        <f t="shared" ref="J12:J21" si="1">+J11</f>
        <v>13</v>
      </c>
      <c r="K12" s="21">
        <f>+I12*J12</f>
        <v>22880000.000000004</v>
      </c>
    </row>
    <row r="13" spans="1:11" ht="22.5" customHeight="1" x14ac:dyDescent="0.2">
      <c r="D13" s="16" t="s">
        <v>26</v>
      </c>
      <c r="E13" s="17" t="s">
        <v>27</v>
      </c>
      <c r="F13" s="18">
        <f>+[1]Hoja1!D12</f>
        <v>3000000</v>
      </c>
      <c r="G13" s="19">
        <f>+[1]Hoja1!H12</f>
        <v>0.25</v>
      </c>
      <c r="H13" s="20">
        <v>2.2000000000000002</v>
      </c>
      <c r="I13" s="18">
        <f t="shared" si="0"/>
        <v>1650000.0000000002</v>
      </c>
      <c r="J13" s="20">
        <f t="shared" si="1"/>
        <v>13</v>
      </c>
      <c r="K13" s="21">
        <f>+I13*J13</f>
        <v>21450000.000000004</v>
      </c>
    </row>
    <row r="14" spans="1:11" ht="22.5" customHeight="1" x14ac:dyDescent="0.2">
      <c r="D14" s="16" t="s">
        <v>28</v>
      </c>
      <c r="E14" s="17" t="s">
        <v>29</v>
      </c>
      <c r="F14" s="18">
        <f>+[1]Hoja1!D13</f>
        <v>3000000</v>
      </c>
      <c r="G14" s="19">
        <v>0.25</v>
      </c>
      <c r="H14" s="20">
        <v>2.2000000000000002</v>
      </c>
      <c r="I14" s="18">
        <f t="shared" si="0"/>
        <v>1650000.0000000002</v>
      </c>
      <c r="J14" s="20">
        <f t="shared" si="1"/>
        <v>13</v>
      </c>
      <c r="K14" s="21">
        <f>+I14*J14</f>
        <v>21450000.000000004</v>
      </c>
    </row>
    <row r="15" spans="1:11" ht="22.5" customHeight="1" x14ac:dyDescent="0.2">
      <c r="D15" s="16" t="s">
        <v>30</v>
      </c>
      <c r="E15" s="17" t="s">
        <v>31</v>
      </c>
      <c r="F15" s="18">
        <f>+[1]Hoja1!D14</f>
        <v>3000000</v>
      </c>
      <c r="G15" s="19">
        <f>+[1]Hoja1!H14</f>
        <v>0.15</v>
      </c>
      <c r="H15" s="20">
        <v>2.2000000000000002</v>
      </c>
      <c r="I15" s="18">
        <f t="shared" si="0"/>
        <v>990000.00000000012</v>
      </c>
      <c r="J15" s="20">
        <f t="shared" si="1"/>
        <v>13</v>
      </c>
      <c r="K15" s="21">
        <f t="shared" ref="K15:K16" si="2">+I15*J15</f>
        <v>12870000.000000002</v>
      </c>
    </row>
    <row r="16" spans="1:11" ht="22.5" customHeight="1" x14ac:dyDescent="0.2">
      <c r="A16" s="22"/>
      <c r="B16" s="22"/>
      <c r="D16" s="16" t="s">
        <v>32</v>
      </c>
      <c r="E16" s="23" t="s">
        <v>33</v>
      </c>
      <c r="F16" s="18">
        <f>+[1]Hoja1!D15</f>
        <v>3000000</v>
      </c>
      <c r="G16" s="19">
        <v>0.1</v>
      </c>
      <c r="H16" s="20">
        <v>2.2000000000000002</v>
      </c>
      <c r="I16" s="18">
        <f t="shared" si="0"/>
        <v>660000</v>
      </c>
      <c r="J16" s="20">
        <f>+J15</f>
        <v>13</v>
      </c>
      <c r="K16" s="21">
        <f t="shared" si="2"/>
        <v>8580000</v>
      </c>
    </row>
    <row r="17" spans="1:11" ht="22.5" customHeight="1" x14ac:dyDescent="0.2">
      <c r="A17" s="22"/>
      <c r="B17" s="22"/>
      <c r="D17" s="16" t="s">
        <v>34</v>
      </c>
      <c r="E17" s="23" t="s">
        <v>35</v>
      </c>
      <c r="F17" s="18">
        <f>+[1]Hoja1!D16</f>
        <v>3000000</v>
      </c>
      <c r="G17" s="19">
        <v>1</v>
      </c>
      <c r="H17" s="20">
        <v>2.2000000000000002</v>
      </c>
      <c r="I17" s="18">
        <f t="shared" si="0"/>
        <v>6600000.0000000009</v>
      </c>
      <c r="J17" s="20">
        <f>+J16</f>
        <v>13</v>
      </c>
      <c r="K17" s="21">
        <f>+I17*J17</f>
        <v>85800000.000000015</v>
      </c>
    </row>
    <row r="18" spans="1:11" ht="22.5" customHeight="1" x14ac:dyDescent="0.2">
      <c r="D18" s="16" t="s">
        <v>36</v>
      </c>
      <c r="E18" s="23" t="s">
        <v>37</v>
      </c>
      <c r="F18" s="18">
        <f>+[1]Hoja1!D17</f>
        <v>3000000</v>
      </c>
      <c r="G18" s="19">
        <v>0.5</v>
      </c>
      <c r="H18" s="20">
        <v>2.2000000000000002</v>
      </c>
      <c r="I18" s="18">
        <f>+F18*G18*H18</f>
        <v>3300000.0000000005</v>
      </c>
      <c r="J18" s="20">
        <f>+J19</f>
        <v>13</v>
      </c>
      <c r="K18" s="21">
        <f>+I18*J18</f>
        <v>42900000.000000007</v>
      </c>
    </row>
    <row r="19" spans="1:11" ht="22.5" customHeight="1" x14ac:dyDescent="0.2">
      <c r="D19" s="16" t="s">
        <v>38</v>
      </c>
      <c r="E19" s="22" t="s">
        <v>39</v>
      </c>
      <c r="F19" s="18">
        <v>2500000</v>
      </c>
      <c r="G19" s="19">
        <f>+[1]Hoja1!H18</f>
        <v>1</v>
      </c>
      <c r="H19" s="20">
        <v>2.2000000000000002</v>
      </c>
      <c r="I19" s="18">
        <f>+F19*G19*H19</f>
        <v>5500000</v>
      </c>
      <c r="J19" s="20">
        <f>+J14</f>
        <v>13</v>
      </c>
      <c r="K19" s="21">
        <f>+I19*J19</f>
        <v>71500000</v>
      </c>
    </row>
    <row r="20" spans="1:11" ht="22.5" customHeight="1" x14ac:dyDescent="0.2">
      <c r="D20" s="16" t="s">
        <v>40</v>
      </c>
      <c r="E20" s="23" t="s">
        <v>41</v>
      </c>
      <c r="F20" s="18">
        <f>+[1]Hoja1!D19</f>
        <v>2000000</v>
      </c>
      <c r="G20" s="19">
        <f>+[1]Hoja1!H19</f>
        <v>1</v>
      </c>
      <c r="H20" s="20">
        <v>2.2000000000000002</v>
      </c>
      <c r="I20" s="18">
        <f>+F20*G20*H20</f>
        <v>4400000</v>
      </c>
      <c r="J20" s="20">
        <f>+J18</f>
        <v>13</v>
      </c>
      <c r="K20" s="21">
        <f>+I20*J20</f>
        <v>57200000</v>
      </c>
    </row>
    <row r="21" spans="1:11" ht="22.5" customHeight="1" x14ac:dyDescent="0.2">
      <c r="D21" s="16" t="s">
        <v>42</v>
      </c>
      <c r="E21" s="23" t="s">
        <v>43</v>
      </c>
      <c r="F21" s="18">
        <f>+[1]Hoja1!D20</f>
        <v>2000000</v>
      </c>
      <c r="G21" s="19">
        <f>+[1]Hoja1!H20</f>
        <v>0.25</v>
      </c>
      <c r="H21" s="20">
        <v>2.2000000000000002</v>
      </c>
      <c r="I21" s="18">
        <f>+F21*G21*H21</f>
        <v>1100000</v>
      </c>
      <c r="J21" s="20">
        <f t="shared" si="1"/>
        <v>13</v>
      </c>
      <c r="K21" s="21">
        <f>+I21*J21</f>
        <v>14300000</v>
      </c>
    </row>
    <row r="22" spans="1:11" ht="25.5" customHeight="1" x14ac:dyDescent="0.2">
      <c r="D22" s="24"/>
      <c r="E22" s="25" t="s">
        <v>44</v>
      </c>
      <c r="F22" s="26"/>
      <c r="G22" s="26"/>
      <c r="H22" s="26"/>
      <c r="I22" s="26"/>
      <c r="J22" s="27"/>
      <c r="K22" s="28">
        <f>SUM(K10:K21)</f>
        <v>419705000</v>
      </c>
    </row>
    <row r="23" spans="1:11" ht="30" customHeight="1" x14ac:dyDescent="0.2">
      <c r="D23" s="9" t="s">
        <v>45</v>
      </c>
      <c r="E23" s="10"/>
      <c r="F23" s="10"/>
      <c r="G23" s="10"/>
      <c r="H23" s="10"/>
      <c r="I23" s="10"/>
      <c r="J23" s="10"/>
      <c r="K23" s="11"/>
    </row>
    <row r="24" spans="1:11" ht="30" customHeight="1" x14ac:dyDescent="0.2">
      <c r="D24" s="29" t="s">
        <v>5</v>
      </c>
      <c r="E24" s="30" t="s">
        <v>46</v>
      </c>
      <c r="F24" s="31"/>
      <c r="G24" s="32" t="s">
        <v>47</v>
      </c>
      <c r="H24" s="32" t="s">
        <v>48</v>
      </c>
      <c r="I24" s="30" t="s">
        <v>49</v>
      </c>
      <c r="J24" s="31"/>
      <c r="K24" s="33" t="s">
        <v>50</v>
      </c>
    </row>
    <row r="25" spans="1:11" ht="32.25" customHeight="1" x14ac:dyDescent="0.2">
      <c r="D25" s="34" t="s">
        <v>51</v>
      </c>
      <c r="E25" s="35" t="s">
        <v>52</v>
      </c>
      <c r="F25" s="35"/>
      <c r="G25" s="36" t="s">
        <v>53</v>
      </c>
      <c r="H25" s="20">
        <f>+J20</f>
        <v>13</v>
      </c>
      <c r="I25" s="37">
        <v>2500000</v>
      </c>
      <c r="J25" s="37"/>
      <c r="K25" s="38">
        <f>+H25*I25</f>
        <v>32500000</v>
      </c>
    </row>
    <row r="26" spans="1:11" ht="47.25" customHeight="1" x14ac:dyDescent="0.2">
      <c r="D26" s="34" t="s">
        <v>54</v>
      </c>
      <c r="E26" s="35" t="s">
        <v>55</v>
      </c>
      <c r="F26" s="35"/>
      <c r="G26" s="36" t="s">
        <v>53</v>
      </c>
      <c r="H26" s="20">
        <f>+H25</f>
        <v>13</v>
      </c>
      <c r="I26" s="37">
        <v>2600000</v>
      </c>
      <c r="J26" s="37"/>
      <c r="K26" s="38">
        <f>+H26*I26</f>
        <v>33800000</v>
      </c>
    </row>
    <row r="27" spans="1:11" ht="47.25" customHeight="1" x14ac:dyDescent="0.2">
      <c r="D27" s="34" t="s">
        <v>56</v>
      </c>
      <c r="E27" s="35" t="s">
        <v>57</v>
      </c>
      <c r="F27" s="35"/>
      <c r="G27" s="36" t="s">
        <v>53</v>
      </c>
      <c r="H27" s="20">
        <f>+H26</f>
        <v>13</v>
      </c>
      <c r="I27" s="39">
        <v>3097450.9372979952</v>
      </c>
      <c r="J27" s="39"/>
      <c r="K27" s="38">
        <f>+H27*I27</f>
        <v>40266862.184873939</v>
      </c>
    </row>
    <row r="28" spans="1:11" ht="30.75" customHeight="1" x14ac:dyDescent="0.2">
      <c r="D28" s="34" t="s">
        <v>58</v>
      </c>
      <c r="E28" s="40" t="s">
        <v>59</v>
      </c>
      <c r="F28" s="40"/>
      <c r="G28" s="41" t="s">
        <v>47</v>
      </c>
      <c r="H28" s="42">
        <v>1</v>
      </c>
      <c r="I28" s="39">
        <v>15000000</v>
      </c>
      <c r="J28" s="39"/>
      <c r="K28" s="43">
        <f t="shared" ref="K28" si="3">+H28*I28</f>
        <v>15000000</v>
      </c>
    </row>
    <row r="29" spans="1:11" ht="45" customHeight="1" x14ac:dyDescent="0.2">
      <c r="D29" s="34" t="s">
        <v>60</v>
      </c>
      <c r="E29" s="40" t="s">
        <v>61</v>
      </c>
      <c r="F29" s="40"/>
      <c r="G29" s="41" t="s">
        <v>47</v>
      </c>
      <c r="H29" s="42">
        <v>1</v>
      </c>
      <c r="I29" s="39">
        <v>294000000</v>
      </c>
      <c r="J29" s="39"/>
      <c r="K29" s="43">
        <f>+H29*I29</f>
        <v>294000000</v>
      </c>
    </row>
    <row r="30" spans="1:11" ht="27.75" customHeight="1" x14ac:dyDescent="0.2">
      <c r="D30" s="34" t="s">
        <v>62</v>
      </c>
      <c r="E30" s="35" t="s">
        <v>63</v>
      </c>
      <c r="F30" s="35"/>
      <c r="G30" s="41" t="s">
        <v>53</v>
      </c>
      <c r="H30" s="20">
        <f>+H27</f>
        <v>13</v>
      </c>
      <c r="I30" s="37">
        <v>8000000</v>
      </c>
      <c r="J30" s="37"/>
      <c r="K30" s="38">
        <f>+H30*I30</f>
        <v>104000000</v>
      </c>
    </row>
    <row r="31" spans="1:11" ht="27.75" customHeight="1" x14ac:dyDescent="0.2">
      <c r="D31" s="34" t="s">
        <v>64</v>
      </c>
      <c r="E31" s="35" t="s">
        <v>65</v>
      </c>
      <c r="F31" s="35"/>
      <c r="G31" s="36" t="s">
        <v>47</v>
      </c>
      <c r="H31" s="20">
        <f>+H30</f>
        <v>13</v>
      </c>
      <c r="I31" s="37">
        <v>2000000</v>
      </c>
      <c r="J31" s="37"/>
      <c r="K31" s="38">
        <f>+H31*I31</f>
        <v>26000000</v>
      </c>
    </row>
    <row r="32" spans="1:11" ht="50.25" customHeight="1" x14ac:dyDescent="0.2">
      <c r="D32" s="34" t="s">
        <v>66</v>
      </c>
      <c r="E32" s="35" t="s">
        <v>67</v>
      </c>
      <c r="F32" s="35"/>
      <c r="G32" s="36" t="s">
        <v>53</v>
      </c>
      <c r="H32" s="20">
        <f t="shared" ref="H32:H33" si="4">+H31</f>
        <v>13</v>
      </c>
      <c r="I32" s="37">
        <v>6000000</v>
      </c>
      <c r="J32" s="37"/>
      <c r="K32" s="38">
        <f>+H32*I32</f>
        <v>78000000</v>
      </c>
    </row>
    <row r="33" spans="4:14" ht="33" customHeight="1" x14ac:dyDescent="0.2">
      <c r="D33" s="34" t="s">
        <v>68</v>
      </c>
      <c r="E33" s="35" t="s">
        <v>69</v>
      </c>
      <c r="F33" s="35"/>
      <c r="G33" s="36" t="s">
        <v>53</v>
      </c>
      <c r="H33" s="20">
        <f t="shared" si="4"/>
        <v>13</v>
      </c>
      <c r="I33" s="37">
        <v>3000000</v>
      </c>
      <c r="J33" s="37"/>
      <c r="K33" s="38">
        <f>+H33*I33</f>
        <v>39000000</v>
      </c>
    </row>
    <row r="34" spans="4:14" ht="24" customHeight="1" x14ac:dyDescent="0.2">
      <c r="D34" s="44"/>
      <c r="E34" s="45" t="s">
        <v>70</v>
      </c>
      <c r="F34" s="46"/>
      <c r="G34" s="46"/>
      <c r="H34" s="46"/>
      <c r="I34" s="46"/>
      <c r="J34" s="47"/>
      <c r="K34" s="48">
        <f>SUM(K25:K33)</f>
        <v>662566862.18487394</v>
      </c>
    </row>
    <row r="35" spans="4:14" ht="27.75" customHeight="1" x14ac:dyDescent="0.2">
      <c r="D35" s="49" t="s">
        <v>71</v>
      </c>
      <c r="E35" s="50"/>
      <c r="F35" s="50"/>
      <c r="G35" s="50"/>
      <c r="H35" s="50"/>
      <c r="I35" s="50"/>
      <c r="J35" s="50"/>
      <c r="K35" s="51">
        <f>+K34+K22</f>
        <v>1082271862.1848741</v>
      </c>
      <c r="N35" s="52"/>
    </row>
    <row r="36" spans="4:14" ht="27.75" customHeight="1" x14ac:dyDescent="0.2">
      <c r="D36" s="49" t="s">
        <v>72</v>
      </c>
      <c r="E36" s="50"/>
      <c r="F36" s="50"/>
      <c r="G36" s="50"/>
      <c r="H36" s="50"/>
      <c r="I36" s="50"/>
      <c r="J36" s="53">
        <v>0.19</v>
      </c>
      <c r="K36" s="51">
        <f>+K35*J36</f>
        <v>205631653.81512606</v>
      </c>
      <c r="N36" s="52"/>
    </row>
    <row r="37" spans="4:14" ht="27.75" customHeight="1" thickBot="1" x14ac:dyDescent="0.25">
      <c r="D37" s="54" t="s">
        <v>73</v>
      </c>
      <c r="E37" s="55"/>
      <c r="F37" s="55"/>
      <c r="G37" s="55"/>
      <c r="H37" s="55"/>
      <c r="I37" s="55"/>
      <c r="J37" s="55"/>
      <c r="K37" s="56">
        <f>+K35+K36</f>
        <v>1287903516</v>
      </c>
      <c r="N37" s="52"/>
    </row>
    <row r="38" spans="4:14" ht="27.75" customHeight="1" x14ac:dyDescent="0.2">
      <c r="D38" s="57"/>
      <c r="E38" s="57"/>
      <c r="F38" s="57"/>
      <c r="G38" s="57"/>
      <c r="H38" s="57"/>
      <c r="I38" s="57"/>
      <c r="J38" s="58"/>
      <c r="K38" s="59"/>
      <c r="N38" s="52"/>
    </row>
    <row r="39" spans="4:14" ht="27.75" customHeight="1" x14ac:dyDescent="0.2">
      <c r="D39" s="57"/>
      <c r="E39" s="57"/>
      <c r="F39" s="57"/>
      <c r="G39" s="57"/>
      <c r="H39" s="57"/>
      <c r="I39" s="57"/>
      <c r="J39" s="58"/>
      <c r="K39" s="59"/>
      <c r="N39" s="52"/>
    </row>
    <row r="40" spans="4:14" ht="27.75" customHeight="1" x14ac:dyDescent="0.2">
      <c r="D40" s="57"/>
      <c r="E40" s="57"/>
      <c r="F40" s="57"/>
      <c r="G40" s="57"/>
      <c r="H40" s="57"/>
      <c r="I40" s="57"/>
      <c r="J40" s="58"/>
      <c r="K40" s="60"/>
      <c r="N40" s="52"/>
    </row>
    <row r="41" spans="4:14" ht="27.75" customHeight="1" x14ac:dyDescent="0.2">
      <c r="D41" s="57"/>
      <c r="E41" s="57"/>
      <c r="F41" s="57"/>
      <c r="G41" s="57"/>
      <c r="H41" s="57"/>
      <c r="I41" s="57"/>
      <c r="J41" s="58"/>
      <c r="K41" s="59"/>
      <c r="N41" s="52"/>
    </row>
    <row r="42" spans="4:14" ht="27.75" customHeight="1" x14ac:dyDescent="0.2">
      <c r="D42" s="61"/>
      <c r="E42" s="61"/>
      <c r="F42" s="61"/>
      <c r="G42" s="61"/>
      <c r="H42" s="61"/>
      <c r="I42" s="61"/>
      <c r="J42" s="61"/>
      <c r="K42" s="59"/>
      <c r="N42" s="52"/>
    </row>
    <row r="43" spans="4:14" ht="18" customHeight="1" x14ac:dyDescent="0.2">
      <c r="D43" s="61"/>
      <c r="E43" s="61"/>
      <c r="F43" s="61"/>
      <c r="G43" s="61"/>
      <c r="H43" s="61"/>
      <c r="I43" s="61"/>
      <c r="J43" s="61"/>
      <c r="K43" s="59"/>
    </row>
    <row r="44" spans="4:14" s="1" customFormat="1" x14ac:dyDescent="0.2">
      <c r="D44" s="5"/>
      <c r="E44" s="5"/>
      <c r="F44" s="5"/>
      <c r="G44" s="5"/>
      <c r="H44" s="5"/>
      <c r="I44" s="5"/>
      <c r="J44" s="5"/>
    </row>
    <row r="45" spans="4:14" s="1" customFormat="1" x14ac:dyDescent="0.2">
      <c r="D45" s="5"/>
      <c r="E45" s="5"/>
      <c r="F45" s="5"/>
      <c r="G45" s="5"/>
      <c r="H45" s="5"/>
      <c r="I45" s="5"/>
      <c r="J45" s="5"/>
    </row>
    <row r="46" spans="4:14" s="1" customFormat="1" x14ac:dyDescent="0.2">
      <c r="D46" s="5"/>
      <c r="E46" s="5"/>
      <c r="F46" s="5"/>
      <c r="G46" s="5"/>
      <c r="H46" s="5"/>
      <c r="I46" s="5"/>
      <c r="J46" s="5"/>
    </row>
    <row r="47" spans="4:14" s="1" customFormat="1" x14ac:dyDescent="0.2">
      <c r="D47" s="5"/>
      <c r="E47" s="5"/>
      <c r="F47" s="5"/>
      <c r="G47" s="5"/>
      <c r="H47" s="5"/>
      <c r="I47" s="5"/>
      <c r="J47" s="5"/>
    </row>
    <row r="48" spans="4:14" s="1" customFormat="1" x14ac:dyDescent="0.2">
      <c r="D48" s="5"/>
      <c r="E48" s="5"/>
      <c r="F48" s="5"/>
      <c r="G48" s="5"/>
      <c r="H48" s="5"/>
      <c r="I48" s="5"/>
      <c r="J48" s="5"/>
    </row>
    <row r="49" spans="4:10" s="1" customFormat="1" x14ac:dyDescent="0.2">
      <c r="D49" s="5"/>
      <c r="E49" s="5"/>
      <c r="F49" s="5"/>
      <c r="G49" s="5"/>
      <c r="H49" s="5"/>
      <c r="I49" s="5"/>
      <c r="J49" s="5"/>
    </row>
  </sheetData>
  <mergeCells count="34">
    <mergeCell ref="D43:J43"/>
    <mergeCell ref="D36:I36"/>
    <mergeCell ref="D37:J37"/>
    <mergeCell ref="D42:J42"/>
    <mergeCell ref="E32:F32"/>
    <mergeCell ref="I32:J32"/>
    <mergeCell ref="E33:F33"/>
    <mergeCell ref="I33:J33"/>
    <mergeCell ref="E34:J34"/>
    <mergeCell ref="D35:J35"/>
    <mergeCell ref="E29:F29"/>
    <mergeCell ref="I29:J29"/>
    <mergeCell ref="E30:F30"/>
    <mergeCell ref="I30:J30"/>
    <mergeCell ref="E31:F31"/>
    <mergeCell ref="I31:J31"/>
    <mergeCell ref="E26:F26"/>
    <mergeCell ref="I26:J26"/>
    <mergeCell ref="E27:F27"/>
    <mergeCell ref="I27:J27"/>
    <mergeCell ref="E28:F28"/>
    <mergeCell ref="I28:J28"/>
    <mergeCell ref="E22:J22"/>
    <mergeCell ref="D23:K23"/>
    <mergeCell ref="E24:F24"/>
    <mergeCell ref="I24:J24"/>
    <mergeCell ref="E25:F25"/>
    <mergeCell ref="I25:J25"/>
    <mergeCell ref="D2:K2"/>
    <mergeCell ref="E3:J3"/>
    <mergeCell ref="E4:J4"/>
    <mergeCell ref="D6:K6"/>
    <mergeCell ref="D7:K7"/>
    <mergeCell ref="D8:D9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INTER. MANTENIMIENTO VIAS</vt:lpstr>
      <vt:lpstr>'INTER. MANTENIMIENTO VIAS'!Área_de_impresión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 S</dc:creator>
  <cp:lastModifiedBy>CC S</cp:lastModifiedBy>
  <dcterms:created xsi:type="dcterms:W3CDTF">2026-01-07T13:35:48Z</dcterms:created>
  <dcterms:modified xsi:type="dcterms:W3CDTF">2026-01-07T13:38:54Z</dcterms:modified>
</cp:coreProperties>
</file>